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375" windowHeight="9675" activeTab="0"/>
  </bookViews>
  <sheets>
    <sheet name="Su Doku" sheetId="1" r:id="rId1"/>
    <sheet name="Games" sheetId="2" r:id="rId2"/>
    <sheet name="Rules" sheetId="3" r:id="rId3"/>
    <sheet name="Logic" sheetId="4" r:id="rId4"/>
  </sheets>
  <externalReferences>
    <externalReference r:id="rId7"/>
  </externalReferences>
  <definedNames>
    <definedName name="arow">'Su Doku'!$B$2:$I$2</definedName>
    <definedName name="Games">'Games'!$A$1:$B$52</definedName>
    <definedName name="_xlnm.Print_Area" localSheetId="0">'Su Doku'!$B$4:$J$12</definedName>
    <definedName name="Prompt_Switch">'Su Doku'!$P$9</definedName>
    <definedName name="sscol">(INT((CELL("col",'Su Doku'!A1)+1)/3)-1)*3</definedName>
    <definedName name="ssrow">(INT((CELL("row",'Su Doku'!A1)-4)/3))*3</definedName>
    <definedName name="table">'Su Doku'!$B$4:$J$12</definedName>
    <definedName name="tcol" localSheetId="1">OFFSET(table,0,CELL("col",'[1]Su Doku'!IE1)-2,9,1)</definedName>
    <definedName name="tcol" localSheetId="3">OFFSET(table,0,CELL("col",'[1]Su Doku'!IE1)-2,9,1)</definedName>
    <definedName name="tcol" localSheetId="2">OFFSET(table,0,CELL("col",'[1]Su Doku'!IE1)-2,9,1)</definedName>
    <definedName name="tcol">OFFSET(table,0,CELL("col",'Su Doku'!IE1)-2,9,1)</definedName>
    <definedName name="trow" localSheetId="1">OFFSET(table,CELL("row",'[1]Su Doku'!IE1)-4,0,1,9)</definedName>
    <definedName name="trow" localSheetId="3">OFFSET(table,CELL("row",'[1]Su Doku'!IE1)-4,0,1,9)</definedName>
    <definedName name="trow" localSheetId="2">OFFSET(table,CELL("row",'[1]Su Doku'!IE1)-4,0,1,9)</definedName>
    <definedName name="trow">OFFSET(table,CELL("row",'Su Doku'!IE1)-4,0,1,9)</definedName>
    <definedName name="tss" localSheetId="1">OFFSET(table,tssrow,tsscol,3,3)</definedName>
    <definedName name="tss" localSheetId="3">OFFSET(table,tssrow,tsscol,3,3)</definedName>
    <definedName name="tss" localSheetId="2">OFFSET(table,tssrow,tsscol,3,3)</definedName>
    <definedName name="tss">OFFSET(table,tssrow,tsscol,3,3)</definedName>
    <definedName name="tsscol">(INT((CELL("col",'Su Doku'!IE1)+1)/3)-1)*3</definedName>
    <definedName name="tssrow">(INT((CELL("row",'Su Doku'!IE1)-4)/3))*3</definedName>
  </definedNames>
  <calcPr fullCalcOnLoad="1"/>
</workbook>
</file>

<file path=xl/sharedStrings.xml><?xml version="1.0" encoding="utf-8"?>
<sst xmlns="http://schemas.openxmlformats.org/spreadsheetml/2006/main" count="181" uniqueCount="102">
  <si>
    <t>SU-DOKU</t>
  </si>
  <si>
    <t>&lt;== Enter a number here to 
highlight the numbers in the grid.</t>
  </si>
  <si>
    <t>Sum</t>
  </si>
  <si>
    <t>#</t>
  </si>
  <si>
    <t>Count</t>
  </si>
  <si>
    <t>Pencil marks</t>
  </si>
  <si>
    <t xml:space="preserve"> </t>
  </si>
  <si>
    <t>Cross check</t>
  </si>
  <si>
    <t>Version</t>
  </si>
  <si>
    <t>Insert value in the input new table dialog</t>
  </si>
  <si>
    <t>064700310100009502350060008070080004005492600900030050400070085501800007098004230</t>
  </si>
  <si>
    <t>Easy</t>
  </si>
  <si>
    <t>204060000005000620700001080006008300000704000003100700010900003057000800000070109</t>
  </si>
  <si>
    <t>Difficult</t>
  </si>
  <si>
    <t>000003780200700030010005002056070000020586040000040510300900050060007009049600000</t>
  </si>
  <si>
    <t>000572000049000120600000003020308010710000056050607040200000001095000670000129000</t>
  </si>
  <si>
    <t>500000002030208050009000400800703001007000600100804003002000700040109080700000009</t>
  </si>
  <si>
    <t>003205900010000020000904000530000071900030002170000039000602000060000040001407800</t>
  </si>
  <si>
    <t>100000000063000070000972010002700001500040006800009700030215000050000340000000002</t>
  </si>
  <si>
    <t>083020410000000000920705068004108500100000006008203100540906032000000000092030670</t>
  </si>
  <si>
    <t>Medium</t>
  </si>
  <si>
    <t>509702030000091040000000006600000010700080004030000005800000000010970000020105607</t>
  </si>
  <si>
    <t>Fiendish</t>
  </si>
  <si>
    <t>125346700040010000700009024000070005071503290600090000530900008000060030004738562</t>
  </si>
  <si>
    <t>604005890900070020000960305000002089003408700720600000407029000060080004085300901</t>
  </si>
  <si>
    <t>005400060308000950000890040200680000057000680000059001020068000079000406060002800</t>
  </si>
  <si>
    <t>000860000800007019000030402020000063900000008370000090602050000790300006000091000</t>
  </si>
  <si>
    <t>090070060014030780000901000002405100600000005005607800000702000069040350080050020</t>
  </si>
  <si>
    <t>504600002070500000300009000800000060013204570090000003000700008000005090400003607</t>
  </si>
  <si>
    <t>200081700700240006495000010001600080503908407070003900020000658600027003009160004</t>
  </si>
  <si>
    <t>000060000200745003005801900049000670600000004078000230004509800900234006000010000</t>
  </si>
  <si>
    <t>800960030400081050000000600309000000007050800000000306004000000010290007030046002</t>
  </si>
  <si>
    <t>000645100400010800000000009010000096005000700380000040700000000009050002004862000</t>
  </si>
  <si>
    <t>050701040008904600000030000410000039006000400370000061000060000004805100080107020</t>
  </si>
  <si>
    <t>090008000200900006408073000900000160000307000041000005000130702100009003000200050</t>
  </si>
  <si>
    <t>800007620600910800007080000300200000016000590000005008000070900002059004039400007</t>
  </si>
  <si>
    <t>084000970300020001106090403000153000001000600000986000602010709800040002095000130</t>
  </si>
  <si>
    <t>070004900103500060900870003200007800050008090004690007300002009020003608006100072</t>
  </si>
  <si>
    <t>000050000060103050230000098920806073700000009680705041590000087010507030000040000</t>
  </si>
  <si>
    <t>000050600000008005080600024100020040230000097060040003610007080700300000009080000</t>
  </si>
  <si>
    <t>000000010370200005050900000092700000630000084000003190000008050200005068010000000</t>
  </si>
  <si>
    <t>000000002049000080000084006712400003060000020400003718200670000070000250500000000</t>
  </si>
  <si>
    <t>476000500000043060000000007905068000840000056000590302700000000060810000003000745</t>
  </si>
  <si>
    <t>008370200217009000960000045020500409500608002304001050830000016000200874001065900</t>
  </si>
  <si>
    <t>020000080700090001109703506004301200030000060002608300807405602300060005050000040</t>
  </si>
  <si>
    <t>021307690003406500500000004000805000095000370000902000700000006002704900059103480</t>
  </si>
  <si>
    <t>040850000100000490000020300005003006010208030600500800007010000036000001000097080</t>
  </si>
  <si>
    <t>000000590205108000700060040080205030001000900030607010060080005000403709024000000</t>
  </si>
  <si>
    <t>050090010009010800620000079005907200000000000004805100240000093003080400090070080</t>
  </si>
  <si>
    <t>510009080400107006003400102080010029600302001920050070704001900200806003060900045</t>
  </si>
  <si>
    <t>600027500050100000378006000704080030006000100080050904000700492000008050005490001</t>
  </si>
  <si>
    <t>048090003009600480510000000000005071000871000120900000000000092083009600200080310</t>
  </si>
  <si>
    <t>920057000060000700000060010006900184000000000218005600070030000004000020000840079</t>
  </si>
  <si>
    <t>000400391800005000000093050090000104007301600402000030050860000000900003174002000</t>
  </si>
  <si>
    <t>060073900090108047500000000950000010200040005040000093000000002420706080005310070</t>
  </si>
  <si>
    <t>005000800080000040430905017007304200090508060004602500150209076020000090009000300</t>
  </si>
  <si>
    <t>059000320040203000000000608001400200000189000006005700504000000000602070092000160</t>
  </si>
  <si>
    <t>000070000100000002690080037209107604001000700706803901580020049300000008000010000</t>
  </si>
  <si>
    <t>508014700034000900000000008000890000600301009000047000100000000003000580002630407</t>
  </si>
  <si>
    <t>005000300600701008040020090020105030007902600080603070030060080900208006008000400</t>
  </si>
  <si>
    <t>080000500000804000014900000008010029900203001520090400000002130000406000005000070</t>
  </si>
  <si>
    <t>260000084089704260004000700000492000400000005000158000006000500032501690950000031</t>
  </si>
  <si>
    <t>200108400000200009000000230010460057000000000580027090071000000400003000009504006</t>
  </si>
  <si>
    <t>050000300000783200800005000240670000006000700000021049000900004007354000009000010</t>
  </si>
  <si>
    <t>Su Doku puzzles</t>
  </si>
  <si>
    <t>The rules are quite simple. You can only have one of each of the numbers 1 to 9 in</t>
  </si>
  <si>
    <t>a) a horizontal row</t>
  </si>
  <si>
    <t>b) a vertical column</t>
  </si>
  <si>
    <t>c) in a sub square of 9 cells</t>
  </si>
  <si>
    <t>d) The sums of any row, column or sub square cannot be more than 45.</t>
  </si>
  <si>
    <t>e) The total of a complete puzzle is 405.</t>
  </si>
  <si>
    <t>This aid will help you in completing the puzzle. If you make an obvious mistake it will flag an error.</t>
  </si>
  <si>
    <t>Tips:</t>
  </si>
  <si>
    <t>a) By entering a number in the yellow box [M2] all the occurrences of that number in the crossword will be highlighted.</t>
  </si>
  <si>
    <t>b) Start with the numbers with the highest count [column N]</t>
  </si>
  <si>
    <t>c) When you get stuck go on to another number.</t>
  </si>
  <si>
    <t>d) Don't make any assumptions - only place the values that HAVE to be in that position.</t>
  </si>
  <si>
    <t>e) In some very hard puzzles you have to make assumptions - this example one is an easy one.</t>
  </si>
  <si>
    <t>If you start another new game:</t>
  </si>
  <si>
    <t>a) Clear the puzzle with the "Empty table" button.</t>
  </si>
  <si>
    <t>b) Enter the new numbers in the correct location or use the "Input Table" button.</t>
  </si>
  <si>
    <t>c) Press the "Colour originals" button [which colours them with the colour next to the button]</t>
  </si>
  <si>
    <t>d) Save the table so that you can restart if things go wrong, by reopening the saved table.</t>
  </si>
  <si>
    <t>e) If you get to a position where an assumption is required  and are sure all other positions are definite, either</t>
  </si>
  <si>
    <t xml:space="preserve">   1) Press the "Colour originals" button [which colours all filled squares with the colour next to the button], or</t>
  </si>
  <si>
    <t xml:space="preserve">   2) Save the puzzle in this state, or</t>
  </si>
  <si>
    <t xml:space="preserve">   3) both</t>
  </si>
  <si>
    <t xml:space="preserve">   4) Close and reopen the puzzle if you find there is a logic mistake</t>
  </si>
  <si>
    <t xml:space="preserve">f) The "Prompt on" button helps by highlighting [with the colour to the right of the button] the possible cells where that number may be validly input. </t>
  </si>
  <si>
    <t>g) If you have prompting on the "Prompt off" button will turn it off.</t>
  </si>
  <si>
    <t>h) The "Sure/UnSure" button allows to reduce the size of unsure digits or put them back to normal size.</t>
  </si>
  <si>
    <t>If you don't like the highlighted colours, change the colours to the right of the buttons and press "Set Highlight colours".</t>
  </si>
  <si>
    <t>If you are stuck with "prompting on" look for the hidden "pencil marks" to the right.</t>
  </si>
  <si>
    <t>Have fun.</t>
  </si>
  <si>
    <t>Simple logic deductions</t>
  </si>
  <si>
    <t>1) If there is only one place a number can go put it there</t>
  </si>
  <si>
    <t>2) If there is only one empty place in a square, row or colum insert the missing number</t>
  </si>
  <si>
    <t>3) Use negative logic</t>
  </si>
  <si>
    <t>a) If a number can only go in one column [2 or 3 cells] of a square then it must go in other columns in adjacent vertical squares</t>
  </si>
  <si>
    <t>b) The same applies horizontally for the rows</t>
  </si>
  <si>
    <t>c) If a number can only go in the same 2 columns in 2 vertical squares then it must go in the 3rd column of the other vertical square</t>
  </si>
  <si>
    <t>d) The same applies horizontally for the rows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</si>
</sst>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sz val="28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48"/>
      <color indexed="48"/>
      <name val="Arial"/>
      <family val="2"/>
    </font>
    <font>
      <sz val="10"/>
      <color indexed="48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3" borderId="0" xfId="0" applyFont="1" applyFill="1" applyAlignment="1" applyProtection="1">
      <alignment/>
      <protection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2" fillId="3" borderId="0" xfId="0" applyFont="1" applyFill="1" applyBorder="1" applyAlignment="1" applyProtection="1">
      <alignment horizontal="center"/>
      <protection locked="0"/>
    </xf>
    <xf numFmtId="0" fontId="0" fillId="5" borderId="0" xfId="0" applyFont="1" applyFill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49" fontId="0" fillId="0" borderId="0" xfId="0" applyNumberFormat="1" applyAlignment="1">
      <alignment/>
    </xf>
    <xf numFmtId="0" fontId="3" fillId="0" borderId="5" xfId="0" applyFont="1" applyFill="1" applyBorder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8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ont>
        <color rgb="FFFF0000"/>
      </font>
      <border/>
    </dxf>
    <dxf>
      <font>
        <color rgb="FFFFCC99"/>
      </font>
      <border/>
    </dxf>
    <dxf>
      <font>
        <color rgb="FF3366FF"/>
      </font>
      <border/>
    </dxf>
    <dxf>
      <font>
        <color rgb="FFFF00FF"/>
      </font>
      <border/>
    </dxf>
    <dxf>
      <font>
        <color auto="1"/>
      </font>
      <fill>
        <patternFill>
          <fgColor indexed="64"/>
          <bgColor rgb="FF99CC00"/>
        </patternFill>
      </fill>
      <border/>
    </dxf>
    <dxf>
      <fill>
        <patternFill patternType="lightVertical">
          <bgColor rgb="FF99CC00"/>
        </patternFill>
      </fill>
      <border/>
    </dxf>
    <dxf>
      <fill>
        <patternFill patternType="lightGr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7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200025</xdr:colOff>
      <xdr:row>2</xdr:row>
      <xdr:rowOff>0</xdr:rowOff>
    </xdr:from>
    <xdr:to>
      <xdr:col>17</xdr:col>
      <xdr:colOff>9525</xdr:colOff>
      <xdr:row>3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95300"/>
          <a:ext cx="1552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200025</xdr:colOff>
      <xdr:row>5</xdr:row>
      <xdr:rowOff>152400</xdr:rowOff>
    </xdr:from>
    <xdr:to>
      <xdr:col>17</xdr:col>
      <xdr:colOff>9525</xdr:colOff>
      <xdr:row>6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1581150"/>
          <a:ext cx="1552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4</xdr:row>
      <xdr:rowOff>38100</xdr:rowOff>
    </xdr:from>
    <xdr:to>
      <xdr:col>17</xdr:col>
      <xdr:colOff>9525</xdr:colOff>
      <xdr:row>4</xdr:row>
      <xdr:rowOff>314325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4600" y="1133475"/>
          <a:ext cx="1552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200025</xdr:colOff>
      <xdr:row>8</xdr:row>
      <xdr:rowOff>66675</xdr:rowOff>
    </xdr:from>
    <xdr:to>
      <xdr:col>17</xdr:col>
      <xdr:colOff>9525</xdr:colOff>
      <xdr:row>8</xdr:row>
      <xdr:rowOff>342900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24600" y="2543175"/>
          <a:ext cx="1552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200025</xdr:colOff>
      <xdr:row>6</xdr:row>
      <xdr:rowOff>95250</xdr:rowOff>
    </xdr:from>
    <xdr:to>
      <xdr:col>17</xdr:col>
      <xdr:colOff>9525</xdr:colOff>
      <xdr:row>7</xdr:row>
      <xdr:rowOff>47625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24600" y="1914525"/>
          <a:ext cx="1552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114300</xdr:colOff>
      <xdr:row>5</xdr:row>
      <xdr:rowOff>161925</xdr:rowOff>
    </xdr:from>
    <xdr:to>
      <xdr:col>18</xdr:col>
      <xdr:colOff>1028700</xdr:colOff>
      <xdr:row>6</xdr:row>
      <xdr:rowOff>47625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81950" y="1590675"/>
          <a:ext cx="1362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200025</xdr:colOff>
      <xdr:row>9</xdr:row>
      <xdr:rowOff>66675</xdr:rowOff>
    </xdr:from>
    <xdr:to>
      <xdr:col>17</xdr:col>
      <xdr:colOff>9525</xdr:colOff>
      <xdr:row>10</xdr:row>
      <xdr:rowOff>9525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24600" y="29337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doku3.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 Doku"/>
      <sheetName val="Games"/>
      <sheetName val="Rules"/>
      <sheetName val="Log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L21"/>
  <sheetViews>
    <sheetView tabSelected="1" workbookViewId="0" topLeftCell="A1">
      <selection activeCell="M2" sqref="M2"/>
    </sheetView>
  </sheetViews>
  <sheetFormatPr defaultColWidth="9.140625" defaultRowHeight="12.75"/>
  <cols>
    <col min="1" max="1" width="2.140625" style="1" customWidth="1"/>
    <col min="2" max="10" width="7.00390625" style="1" customWidth="1"/>
    <col min="11" max="11" width="6.7109375" style="1" customWidth="1"/>
    <col min="12" max="12" width="7.00390625" style="1" customWidth="1"/>
    <col min="13" max="13" width="7.140625" style="2" customWidth="1"/>
    <col min="14" max="14" width="5.8515625" style="1" bestFit="1" customWidth="1"/>
    <col min="15" max="15" width="8.57421875" style="1" customWidth="1"/>
    <col min="16" max="16" width="12.7109375" style="1" bestFit="1" customWidth="1"/>
    <col min="17" max="17" width="4.8515625" style="1" customWidth="1"/>
    <col min="18" max="18" width="6.7109375" style="1" customWidth="1"/>
    <col min="19" max="19" width="17.28125" style="1" customWidth="1"/>
    <col min="20" max="28" width="6.00390625" style="1" customWidth="1"/>
    <col min="29" max="16384" width="9.140625" style="1" customWidth="1"/>
  </cols>
  <sheetData>
    <row r="1" ht="1.5" customHeight="1" thickBot="1">
      <c r="M1" s="2">
        <v>7</v>
      </c>
    </row>
    <row r="2" spans="2:18" ht="37.5" customHeight="1" thickBot="1">
      <c r="B2" s="3"/>
      <c r="E2" s="3" t="s">
        <v>0</v>
      </c>
      <c r="M2" s="4">
        <v>0</v>
      </c>
      <c r="N2" s="47" t="s">
        <v>1</v>
      </c>
      <c r="O2" s="48"/>
      <c r="P2" s="48"/>
      <c r="Q2" s="48"/>
      <c r="R2" s="48"/>
    </row>
    <row r="3" spans="2:28" ht="21.75" customHeight="1" thickBot="1">
      <c r="B3" s="5">
        <f aca="true" t="shared" si="0" ref="B3:J3">SUM(B4:B12)</f>
        <v>22</v>
      </c>
      <c r="C3" s="5">
        <f t="shared" si="0"/>
        <v>27</v>
      </c>
      <c r="D3" s="5">
        <f t="shared" si="0"/>
        <v>18</v>
      </c>
      <c r="E3" s="5">
        <f t="shared" si="0"/>
        <v>19</v>
      </c>
      <c r="F3" s="5">
        <f t="shared" si="0"/>
        <v>33</v>
      </c>
      <c r="G3" s="5">
        <f t="shared" si="0"/>
        <v>15</v>
      </c>
      <c r="H3" s="5">
        <f t="shared" si="0"/>
        <v>16</v>
      </c>
      <c r="I3" s="5">
        <f t="shared" si="0"/>
        <v>17</v>
      </c>
      <c r="J3" s="5">
        <f t="shared" si="0"/>
        <v>26</v>
      </c>
      <c r="K3" s="6" t="s">
        <v>2</v>
      </c>
      <c r="M3" s="7" t="s">
        <v>3</v>
      </c>
      <c r="N3" s="7" t="s">
        <v>4</v>
      </c>
      <c r="R3" s="8"/>
      <c r="T3" s="52" t="s">
        <v>5</v>
      </c>
      <c r="U3" s="52"/>
      <c r="V3" s="52"/>
      <c r="W3" s="52"/>
      <c r="X3" s="52"/>
      <c r="Y3" s="52"/>
      <c r="Z3" s="52"/>
      <c r="AA3" s="52"/>
      <c r="AB3" s="52"/>
    </row>
    <row r="4" spans="2:29" ht="25.5" customHeight="1">
      <c r="B4" s="9"/>
      <c r="C4" s="10">
        <v>6</v>
      </c>
      <c r="D4" s="11">
        <v>4</v>
      </c>
      <c r="E4" s="12">
        <v>7</v>
      </c>
      <c r="F4" s="13"/>
      <c r="G4" s="14"/>
      <c r="H4" s="12">
        <v>3</v>
      </c>
      <c r="I4" s="10">
        <v>1</v>
      </c>
      <c r="J4" s="14"/>
      <c r="K4" s="6">
        <f aca="true" t="shared" si="1" ref="K4:K12">SUM(B4:J4)</f>
        <v>21</v>
      </c>
      <c r="L4" s="15">
        <f aca="true" t="shared" si="2" ref="L4:L12">IF(dup(B4,C4,D4,E4,F4,G4,H4,I4,J4),"Error","")</f>
      </c>
      <c r="M4" s="16">
        <v>1</v>
      </c>
      <c r="N4" s="17">
        <f>COUNTIF(B$4:J$12,1)</f>
        <v>3</v>
      </c>
      <c r="T4" s="18">
        <f aca="true" t="shared" si="3" ref="T4:T12">IF(AND(ISBLANK(B4),IF(Prompt_Switch,1,0)),Free(CONCATENATE(Nums(trow),Nums(tcol),Nums(tss))),"")</f>
      </c>
      <c r="U4" s="19">
        <f aca="true" t="shared" si="4" ref="U4:U12">IF(AND(ISBLANK(C4),IF(Prompt_Switch,1,0)),Free(CONCATENATE(Nums(trow),Nums(tcol),Nums(tss))),"")</f>
      </c>
      <c r="V4" s="20">
        <f aca="true" t="shared" si="5" ref="V4:V12">IF(AND(ISBLANK(D4),IF(Prompt_Switch,1,0)),Free(CONCATENATE(Nums(trow),Nums(tcol),Nums(tss))),"")</f>
      </c>
      <c r="W4" s="18">
        <f aca="true" t="shared" si="6" ref="W4:W12">IF(AND(ISBLANK(E4),IF(Prompt_Switch,1,0)),Free(CONCATENATE(Nums(trow),Nums(tcol),Nums(tss))),"")</f>
      </c>
      <c r="X4" s="19">
        <f aca="true" t="shared" si="7" ref="X4:X12">IF(AND(ISBLANK(F4),IF(Prompt_Switch,1,0)),Free(CONCATENATE(Nums(trow),Nums(tcol),Nums(tss))),"")</f>
      </c>
      <c r="Y4" s="20">
        <f aca="true" t="shared" si="8" ref="Y4:Y12">IF(AND(ISBLANK(G4),IF(Prompt_Switch,1,0)),Free(CONCATENATE(Nums(trow),Nums(tcol),Nums(tss))),"")</f>
      </c>
      <c r="Z4" s="18">
        <f aca="true" t="shared" si="9" ref="Z4:Z12">IF(AND(ISBLANK(H4),IF(Prompt_Switch,1,0)),Free(CONCATENATE(Nums(trow),Nums(tcol),Nums(tss))),"")</f>
      </c>
      <c r="AA4" s="19">
        <f aca="true" t="shared" si="10" ref="AA4:AA12">IF(AND(ISBLANK(I4),IF(Prompt_Switch,1,0)),Free(CONCATENATE(Nums(trow),Nums(tcol),Nums(tss))),"")</f>
      </c>
      <c r="AB4" s="20">
        <f aca="true" t="shared" si="11" ref="AB4:AB12">IF(AND(ISBLANK(J4),IF(Prompt_Switch,1,0)),Free(CONCATENATE(Nums(trow),Nums(tcol),Nums(tss))),"")</f>
      </c>
      <c r="AC4" s="15">
        <f aca="true" t="shared" si="12" ref="AC4:AC12">IF(dup(S4,T4,U4,V4,W4,X4,Y4,Z4,AA4),"Error","")</f>
      </c>
    </row>
    <row r="5" spans="2:29" ht="26.25" customHeight="1">
      <c r="B5" s="21">
        <v>1</v>
      </c>
      <c r="C5" s="22"/>
      <c r="D5" s="23"/>
      <c r="E5" s="24"/>
      <c r="F5" s="22"/>
      <c r="G5" s="25">
        <v>9</v>
      </c>
      <c r="H5" s="21">
        <v>5</v>
      </c>
      <c r="I5" s="22"/>
      <c r="J5" s="25">
        <v>2</v>
      </c>
      <c r="K5" s="6">
        <f t="shared" si="1"/>
        <v>17</v>
      </c>
      <c r="L5" s="15">
        <f t="shared" si="2"/>
      </c>
      <c r="M5" s="16">
        <v>2</v>
      </c>
      <c r="N5" s="17">
        <f>COUNTIF(B$4:J$12,2)</f>
        <v>3</v>
      </c>
      <c r="R5" s="26"/>
      <c r="T5" s="27">
        <f t="shared" si="3"/>
      </c>
      <c r="U5" s="28">
        <f t="shared" si="4"/>
      </c>
      <c r="V5" s="29">
        <f t="shared" si="5"/>
      </c>
      <c r="W5" s="27">
        <f t="shared" si="6"/>
      </c>
      <c r="X5" s="28">
        <f t="shared" si="7"/>
      </c>
      <c r="Y5" s="29">
        <f t="shared" si="8"/>
      </c>
      <c r="Z5" s="27">
        <f t="shared" si="9"/>
      </c>
      <c r="AA5" s="28">
        <f t="shared" si="10"/>
      </c>
      <c r="AB5" s="29">
        <f t="shared" si="11"/>
      </c>
      <c r="AC5" s="15">
        <f t="shared" si="12"/>
      </c>
    </row>
    <row r="6" spans="2:29" ht="30.75" customHeight="1" thickBot="1">
      <c r="B6" s="30">
        <v>3</v>
      </c>
      <c r="C6" s="31">
        <v>5</v>
      </c>
      <c r="D6" s="32"/>
      <c r="E6" s="33"/>
      <c r="F6" s="31">
        <v>6</v>
      </c>
      <c r="G6" s="32"/>
      <c r="H6" s="33"/>
      <c r="I6" s="34"/>
      <c r="J6" s="35">
        <v>8</v>
      </c>
      <c r="K6" s="6">
        <f t="shared" si="1"/>
        <v>22</v>
      </c>
      <c r="L6" s="15">
        <f t="shared" si="2"/>
      </c>
      <c r="M6" s="16">
        <v>3</v>
      </c>
      <c r="N6" s="17">
        <f>COUNTIF(B$4:J$12,3)</f>
        <v>4</v>
      </c>
      <c r="O6" s="36"/>
      <c r="T6" s="37">
        <f t="shared" si="3"/>
      </c>
      <c r="U6" s="38">
        <f t="shared" si="4"/>
      </c>
      <c r="V6" s="39">
        <f t="shared" si="5"/>
      </c>
      <c r="W6" s="37">
        <f t="shared" si="6"/>
      </c>
      <c r="X6" s="38">
        <f t="shared" si="7"/>
      </c>
      <c r="Y6" s="39">
        <f t="shared" si="8"/>
      </c>
      <c r="Z6" s="37">
        <f t="shared" si="9"/>
      </c>
      <c r="AA6" s="38">
        <f t="shared" si="10"/>
      </c>
      <c r="AB6" s="39">
        <f t="shared" si="11"/>
      </c>
      <c r="AC6" s="15">
        <f t="shared" si="12"/>
      </c>
    </row>
    <row r="7" spans="2:29" ht="25.5" customHeight="1">
      <c r="B7" s="9"/>
      <c r="C7" s="10">
        <v>7</v>
      </c>
      <c r="D7" s="14"/>
      <c r="E7" s="9"/>
      <c r="F7" s="10">
        <v>8</v>
      </c>
      <c r="G7" s="14"/>
      <c r="H7" s="9"/>
      <c r="I7" s="13"/>
      <c r="J7" s="11">
        <v>4</v>
      </c>
      <c r="K7" s="6">
        <f t="shared" si="1"/>
        <v>19</v>
      </c>
      <c r="L7" s="15">
        <f t="shared" si="2"/>
      </c>
      <c r="M7" s="16">
        <v>4</v>
      </c>
      <c r="N7" s="17">
        <f>COUNTIF(B$4:J$12,4)</f>
        <v>5</v>
      </c>
      <c r="T7" s="18">
        <f t="shared" si="3"/>
      </c>
      <c r="U7" s="19">
        <f t="shared" si="4"/>
      </c>
      <c r="V7" s="20">
        <f t="shared" si="5"/>
      </c>
      <c r="W7" s="18">
        <f t="shared" si="6"/>
      </c>
      <c r="X7" s="19">
        <f t="shared" si="7"/>
      </c>
      <c r="Y7" s="20">
        <f t="shared" si="8"/>
      </c>
      <c r="Z7" s="18">
        <f t="shared" si="9"/>
      </c>
      <c r="AA7" s="19">
        <f t="shared" si="10"/>
      </c>
      <c r="AB7" s="20">
        <f t="shared" si="11"/>
      </c>
      <c r="AC7" s="15">
        <f t="shared" si="12"/>
      </c>
    </row>
    <row r="8" spans="2:29" ht="26.25" customHeight="1">
      <c r="B8" s="24"/>
      <c r="C8" s="22"/>
      <c r="D8" s="25">
        <v>5</v>
      </c>
      <c r="E8" s="21">
        <v>4</v>
      </c>
      <c r="F8" s="40">
        <v>9</v>
      </c>
      <c r="G8" s="25">
        <v>2</v>
      </c>
      <c r="H8" s="21">
        <v>6</v>
      </c>
      <c r="I8" s="22"/>
      <c r="J8" s="23"/>
      <c r="K8" s="6">
        <f t="shared" si="1"/>
        <v>26</v>
      </c>
      <c r="L8" s="15">
        <f t="shared" si="2"/>
      </c>
      <c r="M8" s="16">
        <v>5</v>
      </c>
      <c r="N8" s="17">
        <f>COUNTIF(B$4:J$12,5)</f>
        <v>6</v>
      </c>
      <c r="T8" s="27">
        <f t="shared" si="3"/>
      </c>
      <c r="U8" s="28">
        <f t="shared" si="4"/>
      </c>
      <c r="V8" s="29">
        <f t="shared" si="5"/>
      </c>
      <c r="W8" s="27">
        <f t="shared" si="6"/>
      </c>
      <c r="X8" s="28">
        <f t="shared" si="7"/>
      </c>
      <c r="Y8" s="29">
        <f t="shared" si="8"/>
      </c>
      <c r="Z8" s="27">
        <f t="shared" si="9"/>
      </c>
      <c r="AA8" s="28">
        <f t="shared" si="10"/>
      </c>
      <c r="AB8" s="29">
        <f t="shared" si="11"/>
      </c>
      <c r="AC8" s="15">
        <f t="shared" si="12"/>
      </c>
    </row>
    <row r="9" spans="2:29" ht="30.75" customHeight="1" thickBot="1">
      <c r="B9" s="30">
        <v>9</v>
      </c>
      <c r="C9" s="34"/>
      <c r="D9" s="32"/>
      <c r="E9" s="33"/>
      <c r="F9" s="31">
        <v>3</v>
      </c>
      <c r="G9" s="32"/>
      <c r="H9" s="33"/>
      <c r="I9" s="31">
        <v>5</v>
      </c>
      <c r="J9" s="32"/>
      <c r="K9" s="6">
        <f t="shared" si="1"/>
        <v>17</v>
      </c>
      <c r="L9" s="15">
        <f t="shared" si="2"/>
      </c>
      <c r="M9" s="16">
        <v>6</v>
      </c>
      <c r="N9" s="17">
        <f>COUNTIF(B$4:J$12,6)</f>
        <v>3</v>
      </c>
      <c r="P9" s="1">
        <v>0</v>
      </c>
      <c r="R9" s="41"/>
      <c r="T9" s="37">
        <f t="shared" si="3"/>
      </c>
      <c r="U9" s="38">
        <f t="shared" si="4"/>
      </c>
      <c r="V9" s="39">
        <f t="shared" si="5"/>
      </c>
      <c r="W9" s="37">
        <f t="shared" si="6"/>
      </c>
      <c r="X9" s="38">
        <f t="shared" si="7"/>
      </c>
      <c r="Y9" s="39">
        <f t="shared" si="8"/>
      </c>
      <c r="Z9" s="37">
        <f t="shared" si="9"/>
      </c>
      <c r="AA9" s="38">
        <f t="shared" si="10"/>
      </c>
      <c r="AB9" s="39">
        <f t="shared" si="11"/>
      </c>
      <c r="AC9" s="15">
        <f t="shared" si="12"/>
      </c>
    </row>
    <row r="10" spans="2:29" ht="25.5" customHeight="1">
      <c r="B10" s="12">
        <v>4</v>
      </c>
      <c r="C10" s="13"/>
      <c r="D10" s="14"/>
      <c r="E10" s="9"/>
      <c r="F10" s="10">
        <v>7</v>
      </c>
      <c r="G10" s="14"/>
      <c r="H10" s="9"/>
      <c r="I10" s="10">
        <v>8</v>
      </c>
      <c r="J10" s="11">
        <v>5</v>
      </c>
      <c r="K10" s="6">
        <f t="shared" si="1"/>
        <v>24</v>
      </c>
      <c r="L10" s="15">
        <f t="shared" si="2"/>
      </c>
      <c r="M10" s="16">
        <v>7</v>
      </c>
      <c r="N10" s="17">
        <f>COUNTIF(B$4:J$12,7)</f>
        <v>4</v>
      </c>
      <c r="T10" s="18">
        <f t="shared" si="3"/>
      </c>
      <c r="U10" s="19">
        <f t="shared" si="4"/>
      </c>
      <c r="V10" s="20">
        <f t="shared" si="5"/>
      </c>
      <c r="W10" s="18">
        <f t="shared" si="6"/>
      </c>
      <c r="X10" s="19">
        <f t="shared" si="7"/>
      </c>
      <c r="Y10" s="20">
        <f t="shared" si="8"/>
      </c>
      <c r="Z10" s="18">
        <f t="shared" si="9"/>
      </c>
      <c r="AA10" s="19">
        <f t="shared" si="10"/>
      </c>
      <c r="AB10" s="20">
        <f t="shared" si="11"/>
      </c>
      <c r="AC10" s="15">
        <f t="shared" si="12"/>
      </c>
    </row>
    <row r="11" spans="2:29" ht="26.25" customHeight="1">
      <c r="B11" s="21">
        <v>5</v>
      </c>
      <c r="C11" s="22"/>
      <c r="D11" s="25">
        <v>1</v>
      </c>
      <c r="E11" s="21">
        <v>8</v>
      </c>
      <c r="F11" s="22"/>
      <c r="G11" s="23"/>
      <c r="H11" s="24"/>
      <c r="I11" s="22"/>
      <c r="J11" s="25">
        <v>7</v>
      </c>
      <c r="K11" s="6">
        <f t="shared" si="1"/>
        <v>21</v>
      </c>
      <c r="L11" s="15">
        <f t="shared" si="2"/>
      </c>
      <c r="M11" s="16">
        <v>8</v>
      </c>
      <c r="N11" s="17">
        <f>COUNTIF(B$4:J$12,8)</f>
        <v>5</v>
      </c>
      <c r="P11" s="42"/>
      <c r="Q11" s="1" t="s">
        <v>6</v>
      </c>
      <c r="T11" s="27">
        <f t="shared" si="3"/>
      </c>
      <c r="U11" s="28">
        <f t="shared" si="4"/>
      </c>
      <c r="V11" s="29">
        <f t="shared" si="5"/>
      </c>
      <c r="W11" s="27">
        <f t="shared" si="6"/>
      </c>
      <c r="X11" s="28">
        <f t="shared" si="7"/>
      </c>
      <c r="Y11" s="29">
        <f t="shared" si="8"/>
      </c>
      <c r="Z11" s="27">
        <f t="shared" si="9"/>
      </c>
      <c r="AA11" s="28">
        <f t="shared" si="10"/>
      </c>
      <c r="AB11" s="29">
        <f t="shared" si="11"/>
      </c>
      <c r="AC11" s="15">
        <f t="shared" si="12"/>
      </c>
    </row>
    <row r="12" spans="2:29" ht="30.75" customHeight="1" thickBot="1">
      <c r="B12" s="33"/>
      <c r="C12" s="31">
        <v>9</v>
      </c>
      <c r="D12" s="35">
        <v>8</v>
      </c>
      <c r="E12" s="33"/>
      <c r="F12" s="34"/>
      <c r="G12" s="35">
        <v>4</v>
      </c>
      <c r="H12" s="30">
        <v>2</v>
      </c>
      <c r="I12" s="31">
        <v>3</v>
      </c>
      <c r="J12" s="32"/>
      <c r="K12" s="6">
        <f t="shared" si="1"/>
        <v>26</v>
      </c>
      <c r="L12" s="15">
        <f t="shared" si="2"/>
      </c>
      <c r="M12" s="16">
        <v>9</v>
      </c>
      <c r="N12" s="17">
        <f>COUNTIF(B$4:J$12,9)</f>
        <v>4</v>
      </c>
      <c r="T12" s="37">
        <f t="shared" si="3"/>
      </c>
      <c r="U12" s="38">
        <f t="shared" si="4"/>
      </c>
      <c r="V12" s="39">
        <f t="shared" si="5"/>
      </c>
      <c r="W12" s="37">
        <f t="shared" si="6"/>
      </c>
      <c r="X12" s="38">
        <f t="shared" si="7"/>
      </c>
      <c r="Y12" s="39">
        <f t="shared" si="8"/>
      </c>
      <c r="Z12" s="37">
        <f t="shared" si="9"/>
      </c>
      <c r="AA12" s="38">
        <f t="shared" si="10"/>
      </c>
      <c r="AB12" s="39">
        <f t="shared" si="11"/>
      </c>
      <c r="AC12" s="15">
        <f t="shared" si="12"/>
      </c>
    </row>
    <row r="13" spans="2:28" ht="25.5" customHeight="1">
      <c r="B13" s="15">
        <f aca="true" t="shared" si="13" ref="B13:J13">IF(dup(B4,B5,B6,B7,B8,B9,B10,B11,B12),"Error","")</f>
      </c>
      <c r="C13" s="15">
        <f t="shared" si="13"/>
      </c>
      <c r="D13" s="15">
        <f t="shared" si="13"/>
      </c>
      <c r="E13" s="15">
        <f t="shared" si="13"/>
      </c>
      <c r="F13" s="15">
        <f t="shared" si="13"/>
      </c>
      <c r="G13" s="15">
        <f t="shared" si="13"/>
      </c>
      <c r="H13" s="15">
        <f t="shared" si="13"/>
      </c>
      <c r="I13" s="15">
        <f t="shared" si="13"/>
      </c>
      <c r="J13" s="15">
        <f t="shared" si="13"/>
      </c>
      <c r="P13" s="15"/>
      <c r="T13" s="15">
        <f aca="true" t="shared" si="14" ref="T13:AB13">IF(dup(T4,T5,T6,T7,T8,T9,T10,T11,T12),"Error","")</f>
      </c>
      <c r="U13" s="15">
        <f t="shared" si="14"/>
      </c>
      <c r="V13" s="15">
        <f t="shared" si="14"/>
      </c>
      <c r="W13" s="15">
        <f t="shared" si="14"/>
      </c>
      <c r="X13" s="15">
        <f t="shared" si="14"/>
      </c>
      <c r="Y13" s="15">
        <f t="shared" si="14"/>
      </c>
      <c r="Z13" s="15">
        <f t="shared" si="14"/>
      </c>
      <c r="AA13" s="15">
        <f t="shared" si="14"/>
      </c>
      <c r="AB13" s="15">
        <f t="shared" si="14"/>
      </c>
    </row>
    <row r="14" spans="3:18" ht="21.75" customHeight="1">
      <c r="C14" s="1" t="s">
        <v>7</v>
      </c>
      <c r="E14" s="15">
        <f ca="1">IF(dup(B4,C4,D4,B5,C5,D5,B6,C6,D6),"Error",SUM(OFFSET(table,0,0,3,3)))</f>
        <v>19</v>
      </c>
      <c r="F14" s="15">
        <f ca="1">IF(dup(E4,F4,G4,E5,F5,G5,E6,F6,G6),"Error",SUM(OFFSET(table,0,3,3,3)))</f>
        <v>22</v>
      </c>
      <c r="G14" s="15">
        <f ca="1">IF(dup(H4,I4,J4,H5,I5,J5,H6,I6,J6),"Error",SUM(OFFSET(table,0,6,3,3)))</f>
        <v>19</v>
      </c>
      <c r="I14" s="49">
        <f>IF(SUM(E14:G16)=405,"Done","")</f>
      </c>
      <c r="J14" s="50"/>
      <c r="K14" s="50"/>
      <c r="L14" s="50"/>
      <c r="P14" s="43"/>
      <c r="Q14" s="15"/>
      <c r="R14" s="15"/>
    </row>
    <row r="15" spans="5:18" ht="18">
      <c r="E15" s="15">
        <f ca="1">IF(dup(B7,C7,D7,B8,C8,D8,B9,C9,D9),"Error",SUM(OFFSET(table,3,0,3,3)))</f>
        <v>21</v>
      </c>
      <c r="F15" s="15">
        <f ca="1">IF(dup(E7,F7,G7,E8,F8,G8,E9,F9,G9),"Error",SUM(OFFSET(table,3,3,3,3)))</f>
        <v>26</v>
      </c>
      <c r="G15" s="15">
        <f ca="1">IF(dup(H7,I7,J7,H8,I8,J8,H9,I9,J9),"Error",SUM(OFFSET(table,3,6,3,3)))</f>
        <v>15</v>
      </c>
      <c r="I15" s="50"/>
      <c r="J15" s="50"/>
      <c r="K15" s="50"/>
      <c r="L15" s="50"/>
      <c r="P15" s="15"/>
      <c r="Q15" s="15"/>
      <c r="R15" s="15"/>
    </row>
    <row r="16" spans="5:18" ht="18">
      <c r="E16" s="15">
        <f ca="1">IF(dup(B10,C10,D10,B11,C11,D11,B12,C12,D12),"Error",SUM(OFFSET(table,6,0,3,3)))</f>
        <v>27</v>
      </c>
      <c r="F16" s="15">
        <f ca="1">IF(dup(E10,F10,G10,E11,F11,G11,E12,F12,G12),"Error",SUM(OFFSET(table,6,3,3,3)))</f>
        <v>19</v>
      </c>
      <c r="G16" s="15">
        <f ca="1">IF(dup(H10,I10,J10,H11,I11,J11,H12,I12,J12),"Error",SUM(OFFSET(table,6,6,3,3)))</f>
        <v>25</v>
      </c>
      <c r="I16" s="51"/>
      <c r="J16" s="51"/>
      <c r="K16" s="51"/>
      <c r="L16" s="51"/>
      <c r="P16" s="15"/>
      <c r="Q16" s="15"/>
      <c r="R16" s="15"/>
    </row>
    <row r="17" ht="28.5" customHeight="1">
      <c r="AK17" s="1">
        <v>1</v>
      </c>
    </row>
    <row r="18" ht="28.5" customHeight="1"/>
    <row r="19" spans="2:3" ht="28.5" customHeight="1">
      <c r="B19" s="44" t="s">
        <v>8</v>
      </c>
      <c r="C19" s="45">
        <v>3.55</v>
      </c>
    </row>
    <row r="20" ht="28.5" customHeight="1"/>
    <row r="21" ht="28.5" customHeight="1">
      <c r="AL21" s="1">
        <v>0</v>
      </c>
    </row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</sheetData>
  <mergeCells count="3">
    <mergeCell ref="N2:R2"/>
    <mergeCell ref="I14:L16"/>
    <mergeCell ref="T3:AB3"/>
  </mergeCells>
  <conditionalFormatting sqref="Q14:R16 B13:J13 L4 L6:L12 P13:P16 E14:G16 AC4:AC12 T13:AB13">
    <cfRule type="cellIs" priority="1" dxfId="0" operator="equal" stopIfTrue="1">
      <formula>"Error"</formula>
    </cfRule>
  </conditionalFormatting>
  <conditionalFormatting sqref="K4:K12 B3:J3">
    <cfRule type="cellIs" priority="2" dxfId="0" operator="greaterThan" stopIfTrue="1">
      <formula>45</formula>
    </cfRule>
  </conditionalFormatting>
  <conditionalFormatting sqref="L5">
    <cfRule type="cellIs" priority="3" dxfId="1" operator="equal" stopIfTrue="1">
      <formula>#REF!</formula>
    </cfRule>
  </conditionalFormatting>
  <conditionalFormatting sqref="R5">
    <cfRule type="cellIs" priority="4" dxfId="2" operator="equal" stopIfTrue="1">
      <formula>#REF!</formula>
    </cfRule>
  </conditionalFormatting>
  <conditionalFormatting sqref="B4:J12">
    <cfRule type="cellIs" priority="5" dxfId="3" operator="equal" stopIfTrue="1">
      <formula>$M$2</formula>
    </cfRule>
    <cfRule type="expression" priority="6" dxfId="4" stopIfTrue="1">
      <formula>IF(Prompt_Switch=1,IF(COUNTIF(OFFSET(table,ssrow,sscol,3,3),$M$2)=0,IF(COUNTIF(OFFSET(table,CELL("row",B4)-4,0,1,9),$M$2)=0,IF(COUNTIF(OFFSET(table,0,CELL("col",B4)-2,9,1),$M$2)=0,IF(B4&lt;1,1,0),0),0),0),0)</formula>
    </cfRule>
    <cfRule type="expression" priority="7" dxfId="5" stopIfTrue="1">
      <formula>IF(Prompt_Switch=1,IF(OR(COUNTIF(OFFSET(table,ssrow,sscol,3,3),"")=1,COUNTIF(OFFSET(table,CELL("row",B4)-4,0,1,9),"")=1,COUNTIF(OFFSET(table,0,CELL("col",B4)-2,9,1),"")=1),IF(B4="",1,0)))</formula>
    </cfRule>
  </conditionalFormatting>
  <conditionalFormatting sqref="T4:AB12">
    <cfRule type="expression" priority="8" dxfId="6" stopIfTrue="1">
      <formula>IF(AND(T4="",B4=""),1,0)</formula>
    </cfRule>
  </conditionalFormatting>
  <printOptions gridLines="1"/>
  <pageMargins left="1.03" right="0.24" top="0.56" bottom="0.6" header="0.5" footer="0.26"/>
  <pageSetup orientation="landscape" paperSize="9" scale="200" r:id="rId2"/>
  <headerFooter alignWithMargins="0">
    <oddFooter>&amp;C&amp;D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85"/>
  <sheetViews>
    <sheetView workbookViewId="0" topLeftCell="A1">
      <selection activeCell="A1" sqref="A1"/>
    </sheetView>
  </sheetViews>
  <sheetFormatPr defaultColWidth="9.140625" defaultRowHeight="12.75"/>
  <cols>
    <col min="1" max="1" width="86.28125" style="46" customWidth="1"/>
  </cols>
  <sheetData>
    <row r="1" ht="12.75">
      <c r="A1" s="46" t="s">
        <v>9</v>
      </c>
    </row>
    <row r="2" spans="1:2" ht="12.75">
      <c r="A2" s="46" t="s">
        <v>10</v>
      </c>
      <c r="B2" t="s">
        <v>11</v>
      </c>
    </row>
    <row r="3" spans="1:2" ht="12.75">
      <c r="A3" s="46" t="s">
        <v>12</v>
      </c>
      <c r="B3" t="s">
        <v>13</v>
      </c>
    </row>
    <row r="4" spans="1:2" ht="12.75">
      <c r="A4" s="46" t="s">
        <v>14</v>
      </c>
      <c r="B4" t="s">
        <v>11</v>
      </c>
    </row>
    <row r="5" spans="1:2" ht="12.75">
      <c r="A5" s="46" t="s">
        <v>15</v>
      </c>
      <c r="B5" t="s">
        <v>11</v>
      </c>
    </row>
    <row r="6" spans="1:2" ht="12.75">
      <c r="A6" s="46" t="s">
        <v>16</v>
      </c>
      <c r="B6" t="s">
        <v>13</v>
      </c>
    </row>
    <row r="7" spans="1:2" ht="12.75">
      <c r="A7" s="46" t="s">
        <v>17</v>
      </c>
      <c r="B7" t="s">
        <v>13</v>
      </c>
    </row>
    <row r="8" spans="1:2" ht="12.75">
      <c r="A8" s="46" t="s">
        <v>18</v>
      </c>
      <c r="B8" t="s">
        <v>13</v>
      </c>
    </row>
    <row r="9" spans="1:2" ht="12.75">
      <c r="A9" s="46" t="s">
        <v>19</v>
      </c>
      <c r="B9" t="s">
        <v>20</v>
      </c>
    </row>
    <row r="10" spans="1:2" ht="12.75">
      <c r="A10" s="46" t="s">
        <v>21</v>
      </c>
      <c r="B10" t="s">
        <v>22</v>
      </c>
    </row>
    <row r="11" spans="1:2" ht="12.75">
      <c r="A11" s="46" t="s">
        <v>23</v>
      </c>
      <c r="B11" t="s">
        <v>11</v>
      </c>
    </row>
    <row r="12" spans="1:2" ht="12.75">
      <c r="A12" s="46" t="s">
        <v>24</v>
      </c>
      <c r="B12" t="s">
        <v>11</v>
      </c>
    </row>
    <row r="13" spans="1:2" ht="12.75">
      <c r="A13" s="46" t="s">
        <v>25</v>
      </c>
      <c r="B13" t="s">
        <v>20</v>
      </c>
    </row>
    <row r="14" spans="1:2" ht="12.75">
      <c r="A14" s="46" t="s">
        <v>26</v>
      </c>
      <c r="B14" t="s">
        <v>13</v>
      </c>
    </row>
    <row r="15" spans="1:2" ht="12.75">
      <c r="A15" s="46" t="s">
        <v>27</v>
      </c>
      <c r="B15" t="s">
        <v>11</v>
      </c>
    </row>
    <row r="16" spans="1:2" ht="12.75">
      <c r="A16" s="46" t="s">
        <v>28</v>
      </c>
      <c r="B16" t="s">
        <v>13</v>
      </c>
    </row>
    <row r="17" spans="1:2" ht="12.75">
      <c r="A17" s="46" t="s">
        <v>29</v>
      </c>
      <c r="B17" t="s">
        <v>11</v>
      </c>
    </row>
    <row r="18" spans="1:2" ht="12.75">
      <c r="A18" s="46" t="s">
        <v>30</v>
      </c>
      <c r="B18" t="s">
        <v>13</v>
      </c>
    </row>
    <row r="19" spans="1:2" ht="12.75">
      <c r="A19" s="46" t="s">
        <v>31</v>
      </c>
      <c r="B19" t="s">
        <v>13</v>
      </c>
    </row>
    <row r="20" spans="1:2" ht="12.75">
      <c r="A20" s="46" t="s">
        <v>32</v>
      </c>
      <c r="B20" t="s">
        <v>22</v>
      </c>
    </row>
    <row r="21" spans="1:2" ht="12.75">
      <c r="A21" s="46" t="s">
        <v>33</v>
      </c>
      <c r="B21" t="s">
        <v>13</v>
      </c>
    </row>
    <row r="22" spans="1:2" ht="12.75">
      <c r="A22" s="46" t="s">
        <v>34</v>
      </c>
      <c r="B22" t="s">
        <v>13</v>
      </c>
    </row>
    <row r="23" spans="1:2" ht="12.75">
      <c r="A23" s="46" t="s">
        <v>35</v>
      </c>
      <c r="B23" t="s">
        <v>13</v>
      </c>
    </row>
    <row r="24" spans="1:2" ht="12.75">
      <c r="A24" s="46" t="s">
        <v>36</v>
      </c>
      <c r="B24" t="s">
        <v>11</v>
      </c>
    </row>
    <row r="25" spans="1:2" ht="12.75">
      <c r="A25" s="46" t="s">
        <v>37</v>
      </c>
      <c r="B25" t="s">
        <v>20</v>
      </c>
    </row>
    <row r="26" spans="1:2" ht="12.75">
      <c r="A26" s="46" t="s">
        <v>38</v>
      </c>
      <c r="B26" t="s">
        <v>11</v>
      </c>
    </row>
    <row r="27" spans="1:2" ht="12.75">
      <c r="A27" s="46" t="s">
        <v>39</v>
      </c>
      <c r="B27" t="s">
        <v>22</v>
      </c>
    </row>
    <row r="28" spans="1:2" ht="12.75">
      <c r="A28" s="46" t="s">
        <v>40</v>
      </c>
      <c r="B28" t="s">
        <v>22</v>
      </c>
    </row>
    <row r="29" spans="1:2" ht="12.75">
      <c r="A29" s="46" t="s">
        <v>41</v>
      </c>
      <c r="B29" t="s">
        <v>22</v>
      </c>
    </row>
    <row r="30" spans="1:2" ht="12.75">
      <c r="A30" s="46" t="s">
        <v>42</v>
      </c>
      <c r="B30" t="s">
        <v>11</v>
      </c>
    </row>
    <row r="31" spans="1:2" ht="12.75">
      <c r="A31" s="46" t="s">
        <v>43</v>
      </c>
      <c r="B31" t="s">
        <v>11</v>
      </c>
    </row>
    <row r="32" spans="1:2" ht="12.75">
      <c r="A32" s="46" t="s">
        <v>44</v>
      </c>
      <c r="B32" t="s">
        <v>11</v>
      </c>
    </row>
    <row r="33" spans="1:2" ht="12.75">
      <c r="A33" s="46" t="s">
        <v>45</v>
      </c>
      <c r="B33" t="s">
        <v>11</v>
      </c>
    </row>
    <row r="34" spans="1:2" ht="12.75">
      <c r="A34" s="46" t="s">
        <v>46</v>
      </c>
      <c r="B34" t="s">
        <v>22</v>
      </c>
    </row>
    <row r="35" spans="1:2" ht="12.75">
      <c r="A35" s="46" t="s">
        <v>47</v>
      </c>
      <c r="B35" t="s">
        <v>11</v>
      </c>
    </row>
    <row r="36" spans="1:2" ht="12.75">
      <c r="A36" s="46" t="s">
        <v>48</v>
      </c>
      <c r="B36" t="s">
        <v>11</v>
      </c>
    </row>
    <row r="37" spans="1:2" ht="12.75">
      <c r="A37" s="46" t="s">
        <v>49</v>
      </c>
      <c r="B37" t="s">
        <v>11</v>
      </c>
    </row>
    <row r="38" spans="1:2" ht="12.75">
      <c r="A38" s="46" t="s">
        <v>50</v>
      </c>
      <c r="B38" t="s">
        <v>11</v>
      </c>
    </row>
    <row r="39" spans="1:2" ht="12.75">
      <c r="A39" s="46" t="s">
        <v>51</v>
      </c>
      <c r="B39" t="s">
        <v>11</v>
      </c>
    </row>
    <row r="40" spans="1:2" ht="12.75">
      <c r="A40" s="46" t="s">
        <v>52</v>
      </c>
      <c r="B40" t="s">
        <v>22</v>
      </c>
    </row>
    <row r="41" spans="1:2" ht="12.75">
      <c r="A41" s="46" t="s">
        <v>53</v>
      </c>
      <c r="B41" t="s">
        <v>11</v>
      </c>
    </row>
    <row r="42" spans="1:2" ht="12.75">
      <c r="A42" s="46" t="s">
        <v>54</v>
      </c>
      <c r="B42" t="s">
        <v>22</v>
      </c>
    </row>
    <row r="43" spans="1:2" ht="12.75">
      <c r="A43" s="46" t="s">
        <v>55</v>
      </c>
      <c r="B43" t="s">
        <v>11</v>
      </c>
    </row>
    <row r="44" spans="1:2" ht="12.75">
      <c r="A44" s="46" t="s">
        <v>56</v>
      </c>
      <c r="B44" t="s">
        <v>22</v>
      </c>
    </row>
    <row r="45" spans="1:2" ht="12.75">
      <c r="A45" s="46" t="s">
        <v>57</v>
      </c>
      <c r="B45" t="s">
        <v>11</v>
      </c>
    </row>
    <row r="46" spans="1:2" ht="12.75">
      <c r="A46" s="46" t="s">
        <v>58</v>
      </c>
      <c r="B46" t="s">
        <v>22</v>
      </c>
    </row>
    <row r="47" spans="1:2" ht="12.75">
      <c r="A47" s="46" t="s">
        <v>59</v>
      </c>
      <c r="B47" t="s">
        <v>11</v>
      </c>
    </row>
    <row r="48" spans="1:2" ht="12.75">
      <c r="A48" s="46" t="s">
        <v>60</v>
      </c>
      <c r="B48" t="s">
        <v>22</v>
      </c>
    </row>
    <row r="49" spans="1:2" ht="12.75">
      <c r="A49" s="46" t="s">
        <v>61</v>
      </c>
      <c r="B49" t="s">
        <v>11</v>
      </c>
    </row>
    <row r="50" spans="1:2" ht="12.75">
      <c r="A50" s="46" t="s">
        <v>62</v>
      </c>
      <c r="B50" t="s">
        <v>22</v>
      </c>
    </row>
    <row r="51" spans="1:2" ht="12.75">
      <c r="A51" s="46" t="s">
        <v>63</v>
      </c>
      <c r="B51" t="s">
        <v>13</v>
      </c>
    </row>
    <row r="53" ht="12.75">
      <c r="B53" t="s">
        <v>6</v>
      </c>
    </row>
    <row r="54" ht="12.75">
      <c r="B54" t="s">
        <v>6</v>
      </c>
    </row>
    <row r="55" ht="12.75">
      <c r="B55" t="s">
        <v>6</v>
      </c>
    </row>
    <row r="56" ht="12.75">
      <c r="B56" t="s">
        <v>6</v>
      </c>
    </row>
    <row r="57" ht="12.75">
      <c r="B57" t="s">
        <v>6</v>
      </c>
    </row>
    <row r="58" ht="12.75">
      <c r="B58" t="s">
        <v>6</v>
      </c>
    </row>
    <row r="59" ht="12.75">
      <c r="B59" t="s">
        <v>6</v>
      </c>
    </row>
    <row r="60" ht="12.75">
      <c r="B60" t="s">
        <v>6</v>
      </c>
    </row>
    <row r="61" ht="12.75">
      <c r="B61" t="s">
        <v>6</v>
      </c>
    </row>
    <row r="62" ht="12.75">
      <c r="B62" t="s">
        <v>6</v>
      </c>
    </row>
    <row r="63" ht="12.75">
      <c r="B63" t="s">
        <v>6</v>
      </c>
    </row>
    <row r="64" ht="12.75">
      <c r="B64" t="s">
        <v>6</v>
      </c>
    </row>
    <row r="65" ht="12.75">
      <c r="B65" t="s">
        <v>6</v>
      </c>
    </row>
    <row r="66" ht="12.75">
      <c r="B66" t="s">
        <v>6</v>
      </c>
    </row>
    <row r="67" ht="12.75">
      <c r="B67" t="s">
        <v>6</v>
      </c>
    </row>
    <row r="68" ht="12.75">
      <c r="B68" t="s">
        <v>6</v>
      </c>
    </row>
    <row r="69" ht="12.75">
      <c r="B69" t="s">
        <v>6</v>
      </c>
    </row>
    <row r="70" ht="12.75">
      <c r="B70" t="s">
        <v>6</v>
      </c>
    </row>
    <row r="71" ht="12.75">
      <c r="B71" t="s">
        <v>6</v>
      </c>
    </row>
    <row r="72" ht="12.75">
      <c r="B72" t="s">
        <v>6</v>
      </c>
    </row>
    <row r="73" ht="12.75">
      <c r="B73" t="s">
        <v>6</v>
      </c>
    </row>
    <row r="74" ht="12.75">
      <c r="B74" t="s">
        <v>6</v>
      </c>
    </row>
    <row r="75" ht="12.75">
      <c r="B75" t="s">
        <v>6</v>
      </c>
    </row>
    <row r="76" ht="12.75">
      <c r="B76" t="s">
        <v>6</v>
      </c>
    </row>
    <row r="77" ht="12.75">
      <c r="B77" t="s">
        <v>6</v>
      </c>
    </row>
    <row r="78" ht="12.75">
      <c r="B78" t="s">
        <v>6</v>
      </c>
    </row>
    <row r="79" ht="12.75">
      <c r="B79" t="s">
        <v>6</v>
      </c>
    </row>
    <row r="80" ht="12.75">
      <c r="B80" t="s">
        <v>6</v>
      </c>
    </row>
    <row r="81" ht="12.75">
      <c r="B81" t="s">
        <v>6</v>
      </c>
    </row>
    <row r="82" ht="12.75">
      <c r="B82" t="s">
        <v>6</v>
      </c>
    </row>
    <row r="83" ht="12.75">
      <c r="B83" t="s">
        <v>6</v>
      </c>
    </row>
    <row r="84" ht="12.75">
      <c r="B84" t="s">
        <v>6</v>
      </c>
    </row>
    <row r="85" ht="12.75">
      <c r="B85" t="s">
        <v>6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42"/>
  <sheetViews>
    <sheetView showGridLines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3" ht="12.75">
      <c r="A3" t="s">
        <v>65</v>
      </c>
    </row>
    <row r="5" ht="12.75">
      <c r="A5" t="s">
        <v>66</v>
      </c>
    </row>
    <row r="6" ht="12.75">
      <c r="A6" t="s">
        <v>67</v>
      </c>
    </row>
    <row r="7" ht="12.75">
      <c r="A7" t="s">
        <v>68</v>
      </c>
    </row>
    <row r="9" ht="12.75">
      <c r="A9" t="s">
        <v>69</v>
      </c>
    </row>
    <row r="10" ht="12.75">
      <c r="A10" t="s">
        <v>70</v>
      </c>
    </row>
    <row r="12" ht="12.75">
      <c r="A12" t="s">
        <v>71</v>
      </c>
    </row>
    <row r="14" ht="12.75">
      <c r="A14" t="s">
        <v>72</v>
      </c>
    </row>
    <row r="16" ht="12.75">
      <c r="A16" t="s">
        <v>73</v>
      </c>
    </row>
    <row r="17" ht="12.75">
      <c r="A17" t="s">
        <v>74</v>
      </c>
    </row>
    <row r="18" ht="12.75">
      <c r="A18" t="s">
        <v>75</v>
      </c>
    </row>
    <row r="19" ht="12.75">
      <c r="A19" t="s">
        <v>76</v>
      </c>
    </row>
    <row r="20" ht="12.75">
      <c r="A20" t="s">
        <v>77</v>
      </c>
    </row>
    <row r="22" ht="12.75">
      <c r="A22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  <row r="27" ht="12.75">
      <c r="A27" t="s">
        <v>82</v>
      </c>
    </row>
    <row r="28" ht="12.75">
      <c r="A28" t="s">
        <v>83</v>
      </c>
    </row>
    <row r="29" ht="12.75">
      <c r="A29" t="s">
        <v>84</v>
      </c>
    </row>
    <row r="30" ht="12.75">
      <c r="A30" t="s">
        <v>85</v>
      </c>
    </row>
    <row r="31" ht="12.75">
      <c r="A31" t="s">
        <v>86</v>
      </c>
    </row>
    <row r="32" ht="12.75">
      <c r="A32" t="s">
        <v>87</v>
      </c>
    </row>
    <row r="33" ht="12.75">
      <c r="A33" t="s">
        <v>88</v>
      </c>
    </row>
    <row r="34" ht="12.75">
      <c r="A34" t="s">
        <v>89</v>
      </c>
    </row>
    <row r="35" ht="12.75">
      <c r="A35" t="s">
        <v>90</v>
      </c>
    </row>
    <row r="37" ht="12.75">
      <c r="A37" t="s">
        <v>91</v>
      </c>
    </row>
    <row r="39" ht="12.75">
      <c r="A39" t="s">
        <v>92</v>
      </c>
    </row>
    <row r="42" ht="12.75">
      <c r="A42" t="s">
        <v>93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8515625" style="0" customWidth="1"/>
  </cols>
  <sheetData>
    <row r="1" ht="12.75">
      <c r="A1" t="s">
        <v>94</v>
      </c>
    </row>
    <row r="3" ht="12.75">
      <c r="A3" t="s">
        <v>95</v>
      </c>
    </row>
    <row r="5" ht="12.75">
      <c r="A5" t="s">
        <v>96</v>
      </c>
    </row>
    <row r="7" ht="12.75">
      <c r="A7" t="s">
        <v>97</v>
      </c>
    </row>
    <row r="9" ht="12.75">
      <c r="A9" t="s">
        <v>98</v>
      </c>
    </row>
    <row r="10" ht="12.75">
      <c r="A10" t="s">
        <v>99</v>
      </c>
    </row>
    <row r="11" ht="12.75">
      <c r="A11" t="s">
        <v>100</v>
      </c>
    </row>
    <row r="12" ht="12.75">
      <c r="A12" t="s">
        <v>101</v>
      </c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GuyTec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Sturges</dc:creator>
  <cp:keywords/>
  <dc:description/>
  <cp:lastModifiedBy>Guy</cp:lastModifiedBy>
  <cp:lastPrinted>2009-04-20T10:49:21Z</cp:lastPrinted>
  <dcterms:created xsi:type="dcterms:W3CDTF">2006-01-29T18:07:18Z</dcterms:created>
  <dcterms:modified xsi:type="dcterms:W3CDTF">2013-05-18T15:33:39Z</dcterms:modified>
  <cp:category/>
  <cp:version/>
  <cp:contentType/>
  <cp:contentStatus/>
</cp:coreProperties>
</file>